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0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<sst xmlns="http://schemas.openxmlformats.org/spreadsheetml/2006/main" count="37" uniqueCount="37">
  <si>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Реквизиты заказчика:</t>
  </si>
  <si>
    <r>
      <t>директору  ООО “Платан”  Печатникову Н.А</t>
    </r>
    <r>
      <rPr>
        <sz val="14"/>
        <color indexed="8"/>
        <rFont val="Times New Roman"/>
        <family val="1"/>
      </rPr>
      <t>.</t>
    </r>
  </si>
  <si>
    <t>Наименование продукции</t>
  </si>
  <si>
    <t>Общий вес, кг</t>
  </si>
  <si>
    <t>Бумага для графопостроителей</t>
  </si>
  <si>
    <t>Итого:</t>
  </si>
  <si>
    <t>Формат (мм)</t>
  </si>
  <si>
    <t xml:space="preserve">Масса (г/м2)
</t>
  </si>
  <si>
    <t>Исполнитель:</t>
  </si>
  <si>
    <t>Е-mail:</t>
  </si>
  <si>
    <t>Сумма, руб</t>
  </si>
  <si>
    <t xml:space="preserve">Цена за 
кг             (с НДС)
</t>
  </si>
  <si>
    <t>Вес 1 рул</t>
  </si>
  <si>
    <t>Срок поставки :</t>
  </si>
  <si>
    <t>skype: Platan/office</t>
  </si>
  <si>
    <t>сайт : www.platan-paper.com</t>
  </si>
  <si>
    <t>Объем м3</t>
  </si>
  <si>
    <t>Бумага для настила   без перфорации</t>
  </si>
  <si>
    <t xml:space="preserve">Транспорт.расходы  </t>
  </si>
  <si>
    <t>e-mail:</t>
  </si>
  <si>
    <t>Заявка от    .    .20</t>
  </si>
  <si>
    <t>office@platan-paper.com</t>
  </si>
  <si>
    <t xml:space="preserve">                                            Режим работы:</t>
  </si>
  <si>
    <t>Тел:</t>
  </si>
  <si>
    <t xml:space="preserve">Пленка PE/HD </t>
  </si>
  <si>
    <t>для АНРК, в мкр</t>
  </si>
  <si>
    <t>универсальная</t>
  </si>
  <si>
    <t>Бумага</t>
  </si>
  <si>
    <t>Картон "Ремонт"</t>
  </si>
  <si>
    <t xml:space="preserve">Тел:  (8112) 56-01-05  факс-автомат:  (8112) 57-28-75  моб. тел: +7 911 3501600      </t>
  </si>
  <si>
    <t>Бумага для АНРК с перфорацией 5 мм</t>
  </si>
  <si>
    <t>Бумага для АНРК с перфорацией 2 мм</t>
  </si>
  <si>
    <t>Кол-во паллет   (28 рул/пал)</t>
  </si>
  <si>
    <t>Кол-во рулонов</t>
  </si>
  <si>
    <t xml:space="preserve">                                         </t>
  </si>
  <si>
    <t>Адрес разгрузки:</t>
  </si>
  <si>
    <t xml:space="preserve">                                            Транспорт. компания: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</si>
</sst>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7" fillId="0" borderId="13" xfId="42" applyBorder="1" applyAlignment="1" applyProtection="1">
      <alignment/>
      <protection/>
    </xf>
    <xf numFmtId="178" fontId="0" fillId="0" borderId="1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latan-paper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4">
      <selection activeCell="D34" sqref="D34"/>
    </sheetView>
  </sheetViews>
  <sheetFormatPr defaultColWidth="9.140625" defaultRowHeight="15"/>
  <cols>
    <col min="1" max="1" width="19.8515625" style="0" customWidth="1"/>
    <col min="2" max="2" width="7.57421875" style="0" customWidth="1"/>
    <col min="3" max="3" width="6.8515625" style="0" customWidth="1"/>
    <col min="4" max="4" width="8.421875" style="0" customWidth="1"/>
    <col min="5" max="5" width="7.421875" style="0" customWidth="1"/>
    <col min="6" max="6" width="7.00390625" style="0" customWidth="1"/>
    <col min="7" max="7" width="7.57421875" style="0" customWidth="1"/>
    <col min="8" max="8" width="7.00390625" style="0" customWidth="1"/>
    <col min="9" max="9" width="7.57421875" style="0" customWidth="1"/>
    <col min="10" max="10" width="9.421875" style="0" customWidth="1"/>
  </cols>
  <sheetData>
    <row r="1" ht="15.75">
      <c r="A1" s="1" t="s">
        <v>0</v>
      </c>
    </row>
    <row r="2" spans="1:10" ht="15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20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6" ht="25.5" customHeight="1">
      <c r="A12" s="2" t="s">
        <v>20</v>
      </c>
      <c r="C12" s="2"/>
      <c r="D12" s="1" t="s">
        <v>1</v>
      </c>
      <c r="E12" s="1"/>
      <c r="F12" s="1"/>
    </row>
    <row r="13" spans="1:6" ht="12" customHeight="1">
      <c r="A13" s="2"/>
      <c r="D13" s="1"/>
      <c r="E13" s="1"/>
      <c r="F13" s="1"/>
    </row>
    <row r="14" spans="1:11" ht="75">
      <c r="A14" s="6" t="s">
        <v>2</v>
      </c>
      <c r="B14" s="6" t="s">
        <v>6</v>
      </c>
      <c r="C14" s="7" t="s">
        <v>7</v>
      </c>
      <c r="D14" s="8" t="s">
        <v>33</v>
      </c>
      <c r="E14" s="8" t="s">
        <v>32</v>
      </c>
      <c r="F14" s="8" t="s">
        <v>12</v>
      </c>
      <c r="G14" s="7" t="s">
        <v>3</v>
      </c>
      <c r="H14" s="8" t="s">
        <v>16</v>
      </c>
      <c r="I14" s="8" t="s">
        <v>11</v>
      </c>
      <c r="J14" s="8" t="s">
        <v>10</v>
      </c>
      <c r="K14" s="3"/>
    </row>
    <row r="15" spans="1:10" ht="15" customHeight="1">
      <c r="A15" s="36" t="s">
        <v>4</v>
      </c>
      <c r="B15" s="14">
        <v>1060</v>
      </c>
      <c r="C15" s="10">
        <v>80</v>
      </c>
      <c r="D15" s="10"/>
      <c r="E15" s="45">
        <f aca="true" t="shared" si="0" ref="E15:E20">D15/28</f>
        <v>0</v>
      </c>
      <c r="F15" s="10">
        <v>20</v>
      </c>
      <c r="G15" s="10">
        <f>F15*D15</f>
        <v>0</v>
      </c>
      <c r="H15" s="45">
        <f>0.04*D15</f>
        <v>0</v>
      </c>
      <c r="I15" s="10"/>
      <c r="J15" s="10">
        <f>G15*I15</f>
        <v>0</v>
      </c>
    </row>
    <row r="16" spans="1:10" ht="15">
      <c r="A16" s="37"/>
      <c r="B16" s="10">
        <v>1550</v>
      </c>
      <c r="C16" s="27">
        <v>70</v>
      </c>
      <c r="D16" s="10"/>
      <c r="E16" s="45">
        <f t="shared" si="0"/>
        <v>0</v>
      </c>
      <c r="F16" s="10">
        <v>29</v>
      </c>
      <c r="G16" s="10">
        <f aca="true" t="shared" si="1" ref="G16:G34">F16*D16</f>
        <v>0</v>
      </c>
      <c r="H16" s="45">
        <f>0.055*D16</f>
        <v>0</v>
      </c>
      <c r="I16" s="10"/>
      <c r="J16" s="10">
        <f aca="true" t="shared" si="2" ref="J16:J34">G16*I16</f>
        <v>0</v>
      </c>
    </row>
    <row r="17" spans="1:10" ht="15">
      <c r="A17" s="37"/>
      <c r="B17" s="10">
        <v>1680</v>
      </c>
      <c r="C17" s="28">
        <v>70</v>
      </c>
      <c r="D17" s="10"/>
      <c r="E17" s="45">
        <f t="shared" si="0"/>
        <v>0</v>
      </c>
      <c r="F17" s="10">
        <v>30</v>
      </c>
      <c r="G17" s="10">
        <f t="shared" si="1"/>
        <v>0</v>
      </c>
      <c r="H17" s="45">
        <f>0.067*D17</f>
        <v>0</v>
      </c>
      <c r="I17" s="10"/>
      <c r="J17" s="10">
        <f t="shared" si="2"/>
        <v>0</v>
      </c>
    </row>
    <row r="18" spans="1:10" ht="15">
      <c r="A18" s="37"/>
      <c r="B18" s="10">
        <v>1830</v>
      </c>
      <c r="C18" s="29"/>
      <c r="D18" s="10"/>
      <c r="E18" s="45">
        <f t="shared" si="0"/>
        <v>0</v>
      </c>
      <c r="F18" s="10">
        <v>30</v>
      </c>
      <c r="G18" s="10">
        <f t="shared" si="1"/>
        <v>0</v>
      </c>
      <c r="H18" s="45">
        <f>0.073*D18</f>
        <v>0</v>
      </c>
      <c r="I18" s="10"/>
      <c r="J18" s="10">
        <f t="shared" si="2"/>
        <v>0</v>
      </c>
    </row>
    <row r="19" spans="1:10" ht="15">
      <c r="A19" s="26" t="s">
        <v>27</v>
      </c>
      <c r="B19" s="20">
        <v>1550</v>
      </c>
      <c r="C19" s="12">
        <v>60</v>
      </c>
      <c r="D19" s="10"/>
      <c r="E19" s="45">
        <f t="shared" si="0"/>
        <v>0</v>
      </c>
      <c r="F19" s="10">
        <v>25</v>
      </c>
      <c r="G19" s="10">
        <f t="shared" si="1"/>
        <v>0</v>
      </c>
      <c r="H19" s="45">
        <f>0.055*D19</f>
        <v>0</v>
      </c>
      <c r="I19" s="10"/>
      <c r="J19" s="10">
        <f t="shared" si="2"/>
        <v>0</v>
      </c>
    </row>
    <row r="20" spans="1:10" ht="15">
      <c r="A20" s="25" t="s">
        <v>26</v>
      </c>
      <c r="B20" s="20">
        <v>1680</v>
      </c>
      <c r="C20" s="12">
        <v>50</v>
      </c>
      <c r="D20" s="10"/>
      <c r="E20" s="45">
        <f t="shared" si="0"/>
        <v>0</v>
      </c>
      <c r="F20" s="10">
        <v>25</v>
      </c>
      <c r="G20" s="10">
        <f t="shared" si="1"/>
        <v>0</v>
      </c>
      <c r="H20" s="45">
        <f>0.067*D20</f>
        <v>0</v>
      </c>
      <c r="I20" s="10"/>
      <c r="J20" s="10">
        <f t="shared" si="2"/>
        <v>0</v>
      </c>
    </row>
    <row r="21" spans="1:10" ht="15" customHeight="1">
      <c r="A21" s="38" t="s">
        <v>17</v>
      </c>
      <c r="B21" s="10">
        <v>1050</v>
      </c>
      <c r="C21" s="10">
        <v>80</v>
      </c>
      <c r="D21" s="10"/>
      <c r="E21" s="45">
        <f>D21/23</f>
        <v>0</v>
      </c>
      <c r="F21" s="10">
        <v>20</v>
      </c>
      <c r="G21" s="10">
        <f t="shared" si="1"/>
        <v>0</v>
      </c>
      <c r="H21" s="45">
        <f>0.051*D21</f>
        <v>0</v>
      </c>
      <c r="I21" s="10"/>
      <c r="J21" s="10">
        <f t="shared" si="2"/>
        <v>0</v>
      </c>
    </row>
    <row r="22" spans="1:10" ht="15">
      <c r="A22" s="39"/>
      <c r="B22" s="10">
        <v>1550</v>
      </c>
      <c r="C22" s="30">
        <v>78</v>
      </c>
      <c r="D22" s="10"/>
      <c r="E22" s="45">
        <f aca="true" t="shared" si="3" ref="E22:E33">D22/28</f>
        <v>0</v>
      </c>
      <c r="F22" s="10">
        <v>27</v>
      </c>
      <c r="G22" s="10">
        <f t="shared" si="1"/>
        <v>0</v>
      </c>
      <c r="H22" s="45">
        <f>0.06*D22</f>
        <v>0</v>
      </c>
      <c r="I22" s="10"/>
      <c r="J22" s="10">
        <f t="shared" si="2"/>
        <v>0</v>
      </c>
    </row>
    <row r="23" spans="1:10" ht="15">
      <c r="A23" s="39"/>
      <c r="B23" s="10">
        <v>1680</v>
      </c>
      <c r="C23" s="31"/>
      <c r="D23" s="10"/>
      <c r="E23" s="45">
        <f>D23/28</f>
        <v>0</v>
      </c>
      <c r="F23" s="10">
        <v>30</v>
      </c>
      <c r="G23" s="10">
        <f t="shared" si="1"/>
        <v>0</v>
      </c>
      <c r="H23" s="45">
        <f>0.066*D23</f>
        <v>0</v>
      </c>
      <c r="I23" s="10"/>
      <c r="J23" s="10">
        <f t="shared" si="2"/>
        <v>0</v>
      </c>
    </row>
    <row r="24" spans="1:10" ht="15">
      <c r="A24" s="39"/>
      <c r="B24" s="10">
        <v>1830</v>
      </c>
      <c r="C24" s="32"/>
      <c r="D24" s="10"/>
      <c r="E24" s="45">
        <f t="shared" si="3"/>
        <v>0</v>
      </c>
      <c r="F24" s="10">
        <v>30</v>
      </c>
      <c r="G24" s="10">
        <f t="shared" si="1"/>
        <v>0</v>
      </c>
      <c r="H24" s="45">
        <f>0.073*D24</f>
        <v>0</v>
      </c>
      <c r="I24" s="10"/>
      <c r="J24" s="10">
        <f t="shared" si="2"/>
        <v>0</v>
      </c>
    </row>
    <row r="25" spans="1:10" ht="15">
      <c r="A25" s="38" t="s">
        <v>31</v>
      </c>
      <c r="B25" s="10">
        <v>1550</v>
      </c>
      <c r="C25" s="30">
        <v>78</v>
      </c>
      <c r="D25" s="10"/>
      <c r="E25" s="45">
        <f t="shared" si="3"/>
        <v>0</v>
      </c>
      <c r="F25" s="10">
        <v>26</v>
      </c>
      <c r="G25" s="10">
        <f t="shared" si="1"/>
        <v>0</v>
      </c>
      <c r="H25" s="45">
        <f>0.06*D25</f>
        <v>0</v>
      </c>
      <c r="I25" s="10"/>
      <c r="J25" s="10">
        <f t="shared" si="2"/>
        <v>0</v>
      </c>
    </row>
    <row r="26" spans="1:10" ht="15">
      <c r="A26" s="39"/>
      <c r="B26" s="10">
        <v>1680</v>
      </c>
      <c r="C26" s="31"/>
      <c r="D26" s="10"/>
      <c r="E26" s="45">
        <f t="shared" si="3"/>
        <v>0</v>
      </c>
      <c r="F26" s="10">
        <v>27</v>
      </c>
      <c r="G26" s="10">
        <f t="shared" si="1"/>
        <v>0</v>
      </c>
      <c r="H26" s="45">
        <f>0.066*D26</f>
        <v>0</v>
      </c>
      <c r="I26" s="10"/>
      <c r="J26" s="10">
        <f t="shared" si="2"/>
        <v>0</v>
      </c>
    </row>
    <row r="27" spans="1:10" ht="15">
      <c r="A27" s="39"/>
      <c r="B27" s="10">
        <v>1830</v>
      </c>
      <c r="C27" s="32"/>
      <c r="D27" s="10"/>
      <c r="E27" s="45">
        <f t="shared" si="3"/>
        <v>0</v>
      </c>
      <c r="F27" s="10">
        <v>29</v>
      </c>
      <c r="G27" s="10">
        <f t="shared" si="1"/>
        <v>0</v>
      </c>
      <c r="H27" s="45">
        <f>0.073*D27</f>
        <v>0</v>
      </c>
      <c r="I27" s="10"/>
      <c r="J27" s="10">
        <f t="shared" si="2"/>
        <v>0</v>
      </c>
    </row>
    <row r="28" spans="1:10" ht="15">
      <c r="A28" s="38" t="s">
        <v>30</v>
      </c>
      <c r="B28" s="10">
        <v>1550</v>
      </c>
      <c r="C28" s="30">
        <v>78</v>
      </c>
      <c r="D28" s="10"/>
      <c r="E28" s="45">
        <f t="shared" si="3"/>
        <v>0</v>
      </c>
      <c r="F28" s="10">
        <v>27</v>
      </c>
      <c r="G28" s="10">
        <f t="shared" si="1"/>
        <v>0</v>
      </c>
      <c r="H28" s="45">
        <f>0.06*D28</f>
        <v>0</v>
      </c>
      <c r="I28" s="10"/>
      <c r="J28" s="10">
        <f t="shared" si="2"/>
        <v>0</v>
      </c>
    </row>
    <row r="29" spans="1:10" ht="15">
      <c r="A29" s="39"/>
      <c r="B29" s="10">
        <v>1680</v>
      </c>
      <c r="C29" s="31"/>
      <c r="D29" s="10"/>
      <c r="E29" s="45">
        <f t="shared" si="3"/>
        <v>0</v>
      </c>
      <c r="F29" s="10">
        <v>29</v>
      </c>
      <c r="G29" s="10">
        <f t="shared" si="1"/>
        <v>0</v>
      </c>
      <c r="H29" s="45">
        <f>0.066*D29</f>
        <v>0</v>
      </c>
      <c r="I29" s="10"/>
      <c r="J29" s="10">
        <f t="shared" si="2"/>
        <v>0</v>
      </c>
    </row>
    <row r="30" spans="1:10" ht="15">
      <c r="A30" s="39"/>
      <c r="B30" s="10">
        <v>1830</v>
      </c>
      <c r="C30" s="32"/>
      <c r="D30" s="10"/>
      <c r="E30" s="45">
        <f t="shared" si="3"/>
        <v>0</v>
      </c>
      <c r="F30" s="10">
        <v>29</v>
      </c>
      <c r="G30" s="10">
        <f t="shared" si="1"/>
        <v>0</v>
      </c>
      <c r="H30" s="45">
        <f>0.073*D30</f>
        <v>0</v>
      </c>
      <c r="I30" s="10"/>
      <c r="J30" s="10">
        <f t="shared" si="2"/>
        <v>0</v>
      </c>
    </row>
    <row r="31" spans="1:10" ht="15">
      <c r="A31" s="22" t="s">
        <v>24</v>
      </c>
      <c r="B31" s="20">
        <v>1920</v>
      </c>
      <c r="C31" s="13">
        <v>20</v>
      </c>
      <c r="D31" s="10"/>
      <c r="E31" s="45">
        <f t="shared" si="3"/>
        <v>0</v>
      </c>
      <c r="F31" s="10">
        <v>30</v>
      </c>
      <c r="G31" s="10">
        <f t="shared" si="1"/>
        <v>0</v>
      </c>
      <c r="H31" s="45">
        <f>0.055*D31</f>
        <v>0</v>
      </c>
      <c r="I31" s="10"/>
      <c r="J31" s="10">
        <f t="shared" si="2"/>
        <v>0</v>
      </c>
    </row>
    <row r="32" spans="1:10" ht="15">
      <c r="A32" s="24" t="s">
        <v>25</v>
      </c>
      <c r="B32" s="20">
        <v>2000</v>
      </c>
      <c r="C32" s="13">
        <v>18</v>
      </c>
      <c r="D32" s="10"/>
      <c r="E32" s="45">
        <f t="shared" si="3"/>
        <v>0</v>
      </c>
      <c r="F32" s="10">
        <v>30</v>
      </c>
      <c r="G32" s="10">
        <f t="shared" si="1"/>
        <v>0</v>
      </c>
      <c r="H32" s="45">
        <f>0.058*D32</f>
        <v>0</v>
      </c>
      <c r="I32" s="10"/>
      <c r="J32" s="10">
        <f t="shared" si="2"/>
        <v>0</v>
      </c>
    </row>
    <row r="33" spans="1:10" ht="15">
      <c r="A33" s="23"/>
      <c r="B33" s="20">
        <v>2400</v>
      </c>
      <c r="C33" s="13">
        <v>18</v>
      </c>
      <c r="D33" s="10"/>
      <c r="E33" s="45">
        <f t="shared" si="3"/>
        <v>0</v>
      </c>
      <c r="F33" s="10">
        <v>30</v>
      </c>
      <c r="G33" s="10">
        <f t="shared" si="1"/>
        <v>0</v>
      </c>
      <c r="H33" s="45">
        <f>0.069*D33</f>
        <v>0</v>
      </c>
      <c r="I33" s="10"/>
      <c r="J33" s="10">
        <f t="shared" si="2"/>
        <v>0</v>
      </c>
    </row>
    <row r="34" spans="1:10" ht="15">
      <c r="A34" s="21" t="s">
        <v>28</v>
      </c>
      <c r="B34" s="20">
        <v>1200</v>
      </c>
      <c r="C34" s="13">
        <v>140</v>
      </c>
      <c r="D34" s="10"/>
      <c r="E34" s="45">
        <f>D34/60</f>
        <v>0</v>
      </c>
      <c r="F34" s="10">
        <v>8.2</v>
      </c>
      <c r="G34" s="10">
        <f t="shared" si="1"/>
        <v>0</v>
      </c>
      <c r="H34" s="45">
        <f>0.012*D34</f>
        <v>0</v>
      </c>
      <c r="I34" s="10"/>
      <c r="J34" s="10">
        <f t="shared" si="2"/>
        <v>0</v>
      </c>
    </row>
    <row r="35" spans="1:10" ht="16.5" customHeight="1">
      <c r="A35" s="11" t="s">
        <v>18</v>
      </c>
      <c r="B35" s="10"/>
      <c r="C35" s="10"/>
      <c r="D35" s="10"/>
      <c r="E35" s="45"/>
      <c r="F35" s="10"/>
      <c r="G35" s="10"/>
      <c r="H35" s="45"/>
      <c r="I35" s="10"/>
      <c r="J35" s="10"/>
    </row>
    <row r="36" spans="1:10" ht="17.25" customHeight="1">
      <c r="A36" s="9" t="s">
        <v>5</v>
      </c>
      <c r="B36" s="10"/>
      <c r="C36" s="10"/>
      <c r="D36" s="10">
        <f>D15+D16+D17+D18+D21+D22+D23+D24+D25+D26+D27+D28+D29+D30</f>
        <v>0</v>
      </c>
      <c r="E36" s="45">
        <f>SUM(E15:E30)</f>
        <v>0</v>
      </c>
      <c r="F36" s="10"/>
      <c r="G36" s="10">
        <f>G15+G16+G17+G18+G21+G22+G23+G24+G25+G26+G27+G28+G29+G30</f>
        <v>0</v>
      </c>
      <c r="H36" s="45">
        <f>H15+H16+H17+H18+H21+H22+H23+H24+H25+H26+H27+H28+H29+H30</f>
        <v>0</v>
      </c>
      <c r="I36" s="10"/>
      <c r="J36" s="10">
        <f>SUM(J15:J35)</f>
        <v>0</v>
      </c>
    </row>
    <row r="37" spans="1:10" ht="15">
      <c r="A37" s="17" t="s">
        <v>13</v>
      </c>
      <c r="B37" s="40" t="s">
        <v>22</v>
      </c>
      <c r="C37" s="41"/>
      <c r="D37" s="41"/>
      <c r="E37" s="41"/>
      <c r="F37" s="41"/>
      <c r="G37" s="41"/>
      <c r="H37" s="41"/>
      <c r="I37" s="41"/>
      <c r="J37" s="41"/>
    </row>
    <row r="38" spans="1:10" ht="15">
      <c r="A38" s="18" t="s">
        <v>35</v>
      </c>
      <c r="B38" s="42" t="s">
        <v>34</v>
      </c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8" t="s">
        <v>8</v>
      </c>
      <c r="B39" s="42" t="s">
        <v>36</v>
      </c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8" t="s">
        <v>23</v>
      </c>
      <c r="B40" s="42"/>
      <c r="C40" s="42"/>
      <c r="D40" s="42"/>
      <c r="E40" s="5" t="s">
        <v>9</v>
      </c>
      <c r="F40" s="44"/>
      <c r="G40" s="43"/>
      <c r="H40" s="43"/>
      <c r="I40" s="42"/>
      <c r="J40" s="42"/>
    </row>
    <row r="42" spans="1:10" ht="15">
      <c r="A42" s="15" t="s">
        <v>29</v>
      </c>
      <c r="B42" s="19"/>
      <c r="C42" s="19"/>
      <c r="D42" s="19"/>
      <c r="E42" s="19"/>
      <c r="F42" s="19"/>
      <c r="G42" s="19"/>
      <c r="H42" s="19"/>
      <c r="I42" s="4"/>
      <c r="J42" s="4"/>
    </row>
    <row r="43" spans="3:7" ht="15">
      <c r="C43" t="s">
        <v>14</v>
      </c>
      <c r="G43" t="s">
        <v>15</v>
      </c>
    </row>
    <row r="44" spans="3:4" ht="15">
      <c r="C44" t="s">
        <v>19</v>
      </c>
      <c r="D44" s="16" t="s">
        <v>21</v>
      </c>
    </row>
  </sheetData>
  <sheetProtection/>
  <mergeCells count="14">
    <mergeCell ref="B37:J37"/>
    <mergeCell ref="B39:J39"/>
    <mergeCell ref="A28:A30"/>
    <mergeCell ref="F40:J40"/>
    <mergeCell ref="B40:D40"/>
    <mergeCell ref="B38:J38"/>
    <mergeCell ref="C16:C18"/>
    <mergeCell ref="C22:C24"/>
    <mergeCell ref="C25:C27"/>
    <mergeCell ref="C28:C30"/>
    <mergeCell ref="A2:J11"/>
    <mergeCell ref="A15:A18"/>
    <mergeCell ref="A21:A24"/>
    <mergeCell ref="A25:A27"/>
  </mergeCells>
  <hyperlinks>
    <hyperlink ref="D44" r:id="rId1" display="office@platan-paper.com"/>
  </hyperlinks>
  <printOptions/>
  <pageMargins left="0.7086614173228347" right="0.2362204724409449" top="0.43" bottom="0.7480314960629921" header="0.54" footer="0.31496062992125984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2013-08-05T10:14:37Z</cp:lastPrinted>
  <dcterms:created xsi:type="dcterms:W3CDTF">2006-09-28T05:33:49Z</dcterms:created>
  <dcterms:modified xsi:type="dcterms:W3CDTF">2017-05-31T17:53:56Z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